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srv01\users$\fin1\Documents\CMIAXIOMA\b3503d498a15421db1ba57b05620d868\"/>
    </mc:Choice>
  </mc:AlternateContent>
  <bookViews>
    <workbookView xWindow="0" yWindow="0" windowWidth="28800" windowHeight="12345" activeTab="2"/>
  </bookViews>
  <sheets>
    <sheet name="Zusammenzug" sheetId="1" r:id="rId1"/>
    <sheet name="Zusammenzug SF detailliert" sheetId="6" r:id="rId2"/>
    <sheet name="Detailliste" sheetId="4" r:id="rId3"/>
  </sheets>
  <definedNames>
    <definedName name="_xlnm.Print_Titles" localSheetId="2">Detailliste!$4:$5</definedName>
  </definedNames>
  <calcPr calcId="162913"/>
</workbook>
</file>

<file path=xl/calcChain.xml><?xml version="1.0" encoding="utf-8"?>
<calcChain xmlns="http://schemas.openxmlformats.org/spreadsheetml/2006/main">
  <c r="F14" i="1" l="1"/>
  <c r="E13" i="1"/>
  <c r="F43" i="4" l="1"/>
  <c r="G17" i="4"/>
  <c r="G42" i="4" l="1"/>
  <c r="G43" i="4" s="1"/>
  <c r="G29" i="4" l="1"/>
  <c r="G16" i="4"/>
  <c r="G26" i="4" l="1"/>
  <c r="C21" i="4"/>
  <c r="G11" i="4"/>
  <c r="D8" i="6" l="1"/>
  <c r="G8" i="4"/>
  <c r="G9" i="4"/>
  <c r="G10" i="4"/>
  <c r="G7" i="4"/>
  <c r="G15" i="4"/>
  <c r="G18" i="4"/>
  <c r="G19" i="4"/>
  <c r="G12" i="4" l="1"/>
  <c r="G24" i="4" l="1"/>
  <c r="D31" i="4"/>
  <c r="F31" i="4"/>
  <c r="C31" i="4"/>
  <c r="C14" i="6" s="1"/>
  <c r="G30" i="4"/>
  <c r="G31" i="4" l="1"/>
  <c r="D10" i="1"/>
  <c r="D14" i="6"/>
  <c r="G14" i="6" s="1"/>
  <c r="C10" i="1"/>
  <c r="G10" i="1" s="1"/>
  <c r="A8" i="6"/>
  <c r="A9" i="6"/>
  <c r="A10" i="6"/>
  <c r="A11" i="6"/>
  <c r="B8" i="6"/>
  <c r="B9" i="6"/>
  <c r="B10" i="6"/>
  <c r="B11" i="6"/>
  <c r="C8" i="6"/>
  <c r="C9" i="6"/>
  <c r="C10" i="6"/>
  <c r="C11" i="6"/>
  <c r="G34" i="4" l="1"/>
  <c r="D11" i="6" l="1"/>
  <c r="D10" i="6"/>
  <c r="D9" i="6"/>
  <c r="D27" i="4"/>
  <c r="D21" i="4"/>
  <c r="D8" i="1" s="1"/>
  <c r="D13" i="4"/>
  <c r="D13" i="6" l="1"/>
  <c r="D9" i="1"/>
  <c r="D7" i="6"/>
  <c r="D7" i="1"/>
  <c r="D12" i="6"/>
  <c r="D21" i="6" l="1"/>
  <c r="G33" i="4"/>
  <c r="F36" i="4"/>
  <c r="F15" i="6" s="1"/>
  <c r="C36" i="4"/>
  <c r="G35" i="4"/>
  <c r="F11" i="1" l="1"/>
  <c r="C11" i="1"/>
  <c r="C15" i="6"/>
  <c r="G36" i="4"/>
  <c r="E43" i="4"/>
  <c r="C43" i="4"/>
  <c r="C14" i="1" s="1"/>
  <c r="F40" i="4"/>
  <c r="E40" i="4"/>
  <c r="G39" i="4"/>
  <c r="G38" i="4"/>
  <c r="C27" i="4"/>
  <c r="C9" i="1" s="1"/>
  <c r="G9" i="1" s="1"/>
  <c r="G23" i="4"/>
  <c r="G9" i="6"/>
  <c r="G10" i="6"/>
  <c r="G11" i="6"/>
  <c r="G8" i="6"/>
  <c r="C13" i="4"/>
  <c r="C7" i="1" s="1"/>
  <c r="G7" i="1" s="1"/>
  <c r="G11" i="1" l="1"/>
  <c r="F18" i="6"/>
  <c r="D17" i="1"/>
  <c r="C13" i="6"/>
  <c r="G13" i="6" s="1"/>
  <c r="C8" i="1"/>
  <c r="G8" i="1" s="1"/>
  <c r="C12" i="6"/>
  <c r="E17" i="6"/>
  <c r="C18" i="6"/>
  <c r="G15" i="6"/>
  <c r="C17" i="6"/>
  <c r="C7" i="6"/>
  <c r="G7" i="6" s="1"/>
  <c r="G27" i="4"/>
  <c r="G40" i="4"/>
  <c r="G21" i="4"/>
  <c r="G13" i="4"/>
  <c r="G18" i="6" l="1"/>
  <c r="G14" i="1"/>
  <c r="C21" i="6"/>
  <c r="E17" i="1"/>
  <c r="G17" i="6"/>
  <c r="G13" i="1"/>
  <c r="F21" i="6"/>
  <c r="F17" i="1"/>
  <c r="E21" i="6"/>
  <c r="G12" i="6"/>
  <c r="C17" i="1"/>
  <c r="G17" i="1" l="1"/>
  <c r="G21" i="6"/>
</calcChain>
</file>

<file path=xl/sharedStrings.xml><?xml version="1.0" encoding="utf-8"?>
<sst xmlns="http://schemas.openxmlformats.org/spreadsheetml/2006/main" count="76" uniqueCount="46">
  <si>
    <t>Endbestand</t>
  </si>
  <si>
    <t>Eigenkapitalnachweis</t>
  </si>
  <si>
    <t>Spezialfinanzierungen im EK</t>
  </si>
  <si>
    <t>Total Spezialfinanzierungen im EK</t>
  </si>
  <si>
    <t>Fonds im Eigenkapital</t>
  </si>
  <si>
    <t>Total Fonds im Eigenkapital</t>
  </si>
  <si>
    <t>Aufwertungsreserve</t>
  </si>
  <si>
    <t>Total Aufwertungsreserve</t>
  </si>
  <si>
    <t>Jahresergebnis</t>
  </si>
  <si>
    <t>Total Jahresergebnis</t>
  </si>
  <si>
    <t>Kumulierte Ergebnisse der Vorjahre</t>
  </si>
  <si>
    <t>Total kumulierte Ergebnisse Vorjahre</t>
  </si>
  <si>
    <t>Total Eigenkapital</t>
  </si>
  <si>
    <t>Eigenkapital</t>
  </si>
  <si>
    <t>Spezialfinanzierungen im Eigenkapital</t>
  </si>
  <si>
    <r>
      <t xml:space="preserve">Jahresergebnis
</t>
    </r>
    <r>
      <rPr>
        <sz val="6"/>
        <color theme="1"/>
        <rFont val="Arial"/>
        <family val="2"/>
      </rPr>
      <t>(Gewinn - / Verlust +)</t>
    </r>
  </si>
  <si>
    <t>Übriges Eigenkapital</t>
  </si>
  <si>
    <t>Total übriges Eigenkapital</t>
  </si>
  <si>
    <t>Detailliste Eigenkapitalnachweis</t>
  </si>
  <si>
    <t xml:space="preserve">Eigenkapitalnachweis </t>
  </si>
  <si>
    <t>+ Soll-Saldo</t>
  </si>
  <si>
    <t>- Haben-Saldo</t>
  </si>
  <si>
    <t>Bilanzüberschuss / -fehlbetrag</t>
  </si>
  <si>
    <r>
      <t xml:space="preserve">Jahresergebnis 
</t>
    </r>
    <r>
      <rPr>
        <sz val="6"/>
        <color theme="1"/>
        <rFont val="Arial"/>
        <family val="2"/>
      </rPr>
      <t>(Gewinn - / Verlust +)</t>
    </r>
  </si>
  <si>
    <t>Anfangs- 
bestand</t>
  </si>
  <si>
    <t>Anfangs-
bestand</t>
  </si>
  <si>
    <t>Verbuchung Jahresergebnis / Umbuchungen EK</t>
  </si>
  <si>
    <t>Einlagen / Entnahmen EK vor Abschluss</t>
  </si>
  <si>
    <t>Kumulierte Ergebnisse der Vorjahre
(inkl. Neubewertungsreserve per 1.1.2019)</t>
  </si>
  <si>
    <t>Anhang zur Jahresrechnung</t>
  </si>
  <si>
    <t>Neubewertungsreserve</t>
  </si>
  <si>
    <t>Total Neubewertungsreserve</t>
  </si>
  <si>
    <t>Gesteigeter Gemeindeverbrauch</t>
  </si>
  <si>
    <t>Private Zuwendungen</t>
  </si>
  <si>
    <t>Spenden Spielplatzgeräte</t>
  </si>
  <si>
    <t>LUKB Aufzahlungsschuld</t>
  </si>
  <si>
    <t>Pensionskassenverpflichtungen übrige</t>
  </si>
  <si>
    <t>Saldo Bilanzveränderung Aufwertung FV</t>
  </si>
  <si>
    <t>Kumulierte ausserordentliche Ergebnisse</t>
  </si>
  <si>
    <t>Wasserversorgung</t>
  </si>
  <si>
    <t>Abwasserbeseitigung</t>
  </si>
  <si>
    <t>Feuerwehr der Seegemeinden</t>
  </si>
  <si>
    <t>Abfallbeseitigung</t>
  </si>
  <si>
    <t>Ersatzabgaben für Spielplätze</t>
  </si>
  <si>
    <t>Ersatzabgaben für Parkplatzbauten</t>
  </si>
  <si>
    <t>Eigenkapitalnachweis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</si>
</sst>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43" formatCode="_ * #,##0.00_ ;_ * \-#,##0.00_ ;_ * &quot;-&quot;??_ ;_ @_ "/>
  </numFmts>
  <fonts count="2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3"/>
      <color theme="1"/>
      <name val="Arial"/>
      <family val="2"/>
    </font>
    <font>
      <i/>
      <sz val="9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i/>
      <sz val="8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1" xfId="0" applyFont="1" applyBorder="1" applyAlignment="1">
      <alignment vertical="center"/>
    </xf>
    <xf numFmtId="0" fontId="8" fillId="0" borderId="1" xfId="0" applyFont="1" applyBorder="1"/>
    <xf numFmtId="41" fontId="8" fillId="3" borderId="7" xfId="1" applyNumberFormat="1" applyFont="1" applyFill="1" applyBorder="1"/>
    <xf numFmtId="0" fontId="8" fillId="0" borderId="10" xfId="0" applyFont="1" applyBorder="1"/>
    <xf numFmtId="0" fontId="8" fillId="0" borderId="11" xfId="0" applyFont="1" applyBorder="1"/>
    <xf numFmtId="0" fontId="9" fillId="0" borderId="17" xfId="0" applyFont="1" applyBorder="1"/>
    <xf numFmtId="41" fontId="8" fillId="4" borderId="8" xfId="0" applyNumberFormat="1" applyFont="1" applyFill="1" applyBorder="1"/>
    <xf numFmtId="41" fontId="9" fillId="4" borderId="9" xfId="0" applyNumberFormat="1" applyFont="1" applyFill="1" applyBorder="1"/>
    <xf numFmtId="0" fontId="9" fillId="4" borderId="19" xfId="0" applyFont="1" applyFill="1" applyBorder="1"/>
    <xf numFmtId="0" fontId="9" fillId="5" borderId="19" xfId="0" applyFont="1" applyFill="1" applyBorder="1"/>
    <xf numFmtId="41" fontId="8" fillId="5" borderId="8" xfId="0" applyNumberFormat="1" applyFont="1" applyFill="1" applyBorder="1"/>
    <xf numFmtId="41" fontId="9" fillId="5" borderId="9" xfId="0" applyNumberFormat="1" applyFont="1" applyFill="1" applyBorder="1"/>
    <xf numFmtId="0" fontId="9" fillId="0" borderId="16" xfId="0" applyFont="1" applyBorder="1" applyAlignment="1">
      <alignment horizontal="left"/>
    </xf>
    <xf numFmtId="0" fontId="9" fillId="4" borderId="18" xfId="0" applyFont="1" applyFill="1" applyBorder="1" applyAlignment="1">
      <alignment horizontal="left"/>
    </xf>
    <xf numFmtId="0" fontId="9" fillId="5" borderId="18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41" fontId="8" fillId="0" borderId="0" xfId="0" applyNumberFormat="1" applyFont="1"/>
    <xf numFmtId="41" fontId="9" fillId="0" borderId="1" xfId="0" applyNumberFormat="1" applyFont="1" applyBorder="1" applyAlignment="1">
      <alignment vertical="center"/>
    </xf>
    <xf numFmtId="0" fontId="8" fillId="6" borderId="0" xfId="0" applyFont="1" applyFill="1" applyAlignment="1">
      <alignment horizontal="right"/>
    </xf>
    <xf numFmtId="0" fontId="8" fillId="6" borderId="0" xfId="0" applyFont="1" applyFill="1"/>
    <xf numFmtId="41" fontId="8" fillId="6" borderId="0" xfId="0" applyNumberFormat="1" applyFont="1" applyFill="1"/>
    <xf numFmtId="41" fontId="9" fillId="6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8" fillId="0" borderId="1" xfId="0" applyFont="1" applyBorder="1" applyAlignment="1">
      <alignment horizontal="right" vertical="top" wrapText="1"/>
    </xf>
    <xf numFmtId="41" fontId="8" fillId="6" borderId="6" xfId="1" applyNumberFormat="1" applyFont="1" applyFill="1" applyBorder="1"/>
    <xf numFmtId="0" fontId="9" fillId="6" borderId="1" xfId="0" applyFont="1" applyFill="1" applyBorder="1" applyAlignment="1">
      <alignment horizontal="right" vertical="top" wrapText="1"/>
    </xf>
    <xf numFmtId="0" fontId="14" fillId="0" borderId="0" xfId="0" applyFont="1"/>
    <xf numFmtId="0" fontId="12" fillId="0" borderId="0" xfId="0" quotePrefix="1" applyFont="1"/>
    <xf numFmtId="0" fontId="15" fillId="0" borderId="0" xfId="0" applyFont="1"/>
    <xf numFmtId="0" fontId="8" fillId="0" borderId="0" xfId="0" applyFont="1" applyAlignment="1">
      <alignment horizontal="left"/>
    </xf>
    <xf numFmtId="41" fontId="16" fillId="0" borderId="0" xfId="0" applyNumberFormat="1" applyFont="1"/>
    <xf numFmtId="41" fontId="16" fillId="6" borderId="0" xfId="0" applyNumberFormat="1" applyFont="1" applyFill="1"/>
    <xf numFmtId="2" fontId="8" fillId="2" borderId="20" xfId="0" applyNumberFormat="1" applyFont="1" applyFill="1" applyBorder="1" applyAlignment="1" applyProtection="1">
      <alignment horizontal="left"/>
      <protection locked="0"/>
    </xf>
    <xf numFmtId="0" fontId="8" fillId="2" borderId="21" xfId="0" applyFont="1" applyFill="1" applyBorder="1" applyAlignment="1" applyProtection="1">
      <protection locked="0"/>
    </xf>
    <xf numFmtId="41" fontId="8" fillId="2" borderId="6" xfId="1" applyNumberFormat="1" applyFont="1" applyFill="1" applyBorder="1" applyProtection="1">
      <protection locked="0"/>
    </xf>
    <xf numFmtId="2" fontId="16" fillId="2" borderId="0" xfId="0" applyNumberFormat="1" applyFont="1" applyFill="1" applyAlignment="1" applyProtection="1">
      <alignment horizontal="left"/>
      <protection locked="0"/>
    </xf>
    <xf numFmtId="0" fontId="16" fillId="2" borderId="0" xfId="0" applyFont="1" applyFill="1" applyProtection="1">
      <protection locked="0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41" fontId="8" fillId="0" borderId="0" xfId="0" applyNumberFormat="1" applyFont="1" applyAlignment="1">
      <alignment vertical="top"/>
    </xf>
    <xf numFmtId="41" fontId="8" fillId="6" borderId="0" xfId="0" applyNumberFormat="1" applyFont="1" applyFill="1" applyAlignment="1">
      <alignment vertical="top"/>
    </xf>
    <xf numFmtId="0" fontId="9" fillId="0" borderId="17" xfId="0" applyFont="1" applyBorder="1" applyAlignment="1">
      <alignment wrapText="1"/>
    </xf>
    <xf numFmtId="0" fontId="6" fillId="2" borderId="21" xfId="0" applyFont="1" applyFill="1" applyBorder="1" applyAlignment="1" applyProtection="1">
      <protection locked="0"/>
    </xf>
    <xf numFmtId="0" fontId="5" fillId="0" borderId="0" xfId="0" applyFont="1"/>
    <xf numFmtId="41" fontId="4" fillId="6" borderId="6" xfId="1" applyNumberFormat="1" applyFont="1" applyFill="1" applyBorder="1"/>
    <xf numFmtId="41" fontId="0" fillId="0" borderId="0" xfId="0" applyNumberFormat="1"/>
    <xf numFmtId="0" fontId="3" fillId="2" borderId="21" xfId="0" applyFont="1" applyFill="1" applyBorder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17" fillId="0" borderId="0" xfId="0" applyFont="1" applyFill="1"/>
    <xf numFmtId="41" fontId="18" fillId="6" borderId="6" xfId="1" applyNumberFormat="1" applyFont="1" applyFill="1" applyBorder="1"/>
    <xf numFmtId="41" fontId="18" fillId="2" borderId="6" xfId="1" applyNumberFormat="1" applyFont="1" applyFill="1" applyBorder="1" applyProtection="1">
      <protection locked="0"/>
    </xf>
    <xf numFmtId="41" fontId="18" fillId="3" borderId="7" xfId="1" applyNumberFormat="1" applyFont="1" applyFill="1" applyBorder="1"/>
    <xf numFmtId="41" fontId="18" fillId="4" borderId="8" xfId="0" applyNumberFormat="1" applyFont="1" applyFill="1" applyBorder="1"/>
    <xf numFmtId="41" fontId="19" fillId="4" borderId="9" xfId="0" applyNumberFormat="1" applyFont="1" applyFill="1" applyBorder="1"/>
    <xf numFmtId="0" fontId="18" fillId="0" borderId="10" xfId="0" applyFont="1" applyBorder="1"/>
    <xf numFmtId="0" fontId="18" fillId="0" borderId="11" xfId="0" applyFont="1" applyBorder="1"/>
    <xf numFmtId="0" fontId="20" fillId="0" borderId="0" xfId="0" applyFont="1"/>
    <xf numFmtId="0" fontId="1" fillId="2" borderId="21" xfId="0" applyFont="1" applyFill="1" applyBorder="1" applyAlignment="1" applyProtection="1">
      <protection locked="0"/>
    </xf>
    <xf numFmtId="0" fontId="9" fillId="0" borderId="3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8" fillId="0" borderId="2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Layout" zoomScaleNormal="145" workbookViewId="0">
      <selection activeCell="H23" sqref="H23"/>
    </sheetView>
  </sheetViews>
  <sheetFormatPr baseColWidth="10" defaultRowHeight="14.25" x14ac:dyDescent="0.2"/>
  <cols>
    <col min="1" max="1" width="5.875" customWidth="1"/>
    <col min="2" max="2" width="38" customWidth="1"/>
    <col min="3" max="4" width="13.625" customWidth="1"/>
    <col min="5" max="5" width="14.125" customWidth="1"/>
    <col min="6" max="6" width="15.5" customWidth="1"/>
    <col min="7" max="7" width="13.375" customWidth="1"/>
  </cols>
  <sheetData>
    <row r="1" spans="1:7" ht="16.5" x14ac:dyDescent="0.25">
      <c r="A1" s="19" t="s">
        <v>45</v>
      </c>
      <c r="G1" s="27"/>
    </row>
    <row r="2" spans="1:7" x14ac:dyDescent="0.2">
      <c r="A2" s="31"/>
      <c r="G2" s="27"/>
    </row>
    <row r="4" spans="1:7" ht="41.25" customHeight="1" x14ac:dyDescent="0.2">
      <c r="A4" s="5"/>
      <c r="B4" s="5"/>
      <c r="C4" s="28" t="s">
        <v>24</v>
      </c>
      <c r="D4" s="28" t="s">
        <v>27</v>
      </c>
      <c r="E4" s="28" t="s">
        <v>15</v>
      </c>
      <c r="F4" s="28" t="s">
        <v>26</v>
      </c>
      <c r="G4" s="30" t="s">
        <v>0</v>
      </c>
    </row>
    <row r="5" spans="1:7" ht="19.5" customHeight="1" x14ac:dyDescent="0.2">
      <c r="A5" s="3" t="s">
        <v>13</v>
      </c>
      <c r="B5" s="1"/>
      <c r="C5" s="2"/>
      <c r="D5" s="2"/>
      <c r="E5" s="2"/>
      <c r="F5" s="2"/>
      <c r="G5" s="23"/>
    </row>
    <row r="6" spans="1:7" ht="8.25" customHeight="1" x14ac:dyDescent="0.2">
      <c r="A6" s="1"/>
      <c r="B6" s="1"/>
      <c r="C6" s="1"/>
      <c r="D6" s="1"/>
      <c r="E6" s="1"/>
      <c r="F6" s="1"/>
      <c r="G6" s="24"/>
    </row>
    <row r="7" spans="1:7" x14ac:dyDescent="0.2">
      <c r="A7" s="34">
        <v>290</v>
      </c>
      <c r="B7" s="1" t="s">
        <v>14</v>
      </c>
      <c r="C7" s="21">
        <f>Detailliste!C13</f>
        <v>-1475659.76</v>
      </c>
      <c r="D7" s="21">
        <f>SUM(Detailliste!D13)</f>
        <v>-86512.75</v>
      </c>
      <c r="E7" s="21"/>
      <c r="F7" s="21"/>
      <c r="G7" s="25">
        <f>SUM(C7:F7)</f>
        <v>-1562172.51</v>
      </c>
    </row>
    <row r="8" spans="1:7" x14ac:dyDescent="0.2">
      <c r="A8" s="34">
        <v>291</v>
      </c>
      <c r="B8" s="1" t="s">
        <v>4</v>
      </c>
      <c r="C8" s="21">
        <f>Detailliste!C21</f>
        <v>-145854.85</v>
      </c>
      <c r="D8" s="21">
        <f>SUM(Detailliste!D21)</f>
        <v>-36425.1</v>
      </c>
      <c r="E8" s="21"/>
      <c r="F8" s="21"/>
      <c r="G8" s="25">
        <f t="shared" ref="G8:G11" si="0">SUM(C8:F8)</f>
        <v>-182279.95</v>
      </c>
    </row>
    <row r="9" spans="1:7" x14ac:dyDescent="0.2">
      <c r="A9" s="34">
        <v>295</v>
      </c>
      <c r="B9" s="1" t="s">
        <v>6</v>
      </c>
      <c r="C9" s="21">
        <f>Detailliste!C27</f>
        <v>-418000</v>
      </c>
      <c r="D9" s="21">
        <f>Detailliste!D27</f>
        <v>38000</v>
      </c>
      <c r="E9" s="21"/>
      <c r="F9" s="21"/>
      <c r="G9" s="25">
        <f t="shared" si="0"/>
        <v>-380000</v>
      </c>
    </row>
    <row r="10" spans="1:7" x14ac:dyDescent="0.2">
      <c r="A10" s="34">
        <v>296</v>
      </c>
      <c r="B10" s="48" t="s">
        <v>30</v>
      </c>
      <c r="C10" s="21">
        <f>Detailliste!C31</f>
        <v>0</v>
      </c>
      <c r="D10" s="21">
        <f>Detailliste!F31</f>
        <v>0</v>
      </c>
      <c r="E10" s="21"/>
      <c r="F10" s="21"/>
      <c r="G10" s="25">
        <f t="shared" si="0"/>
        <v>0</v>
      </c>
    </row>
    <row r="11" spans="1:7" x14ac:dyDescent="0.2">
      <c r="A11" s="34">
        <v>298</v>
      </c>
      <c r="B11" s="1" t="s">
        <v>16</v>
      </c>
      <c r="C11" s="21">
        <f>Detailliste!C36</f>
        <v>0</v>
      </c>
      <c r="D11" s="21"/>
      <c r="E11" s="21"/>
      <c r="F11" s="21">
        <f>Detailliste!F36</f>
        <v>0</v>
      </c>
      <c r="G11" s="25">
        <f t="shared" si="0"/>
        <v>0</v>
      </c>
    </row>
    <row r="12" spans="1:7" ht="20.25" customHeight="1" x14ac:dyDescent="0.2">
      <c r="A12" s="34">
        <v>299</v>
      </c>
      <c r="B12" s="33" t="s">
        <v>22</v>
      </c>
      <c r="C12" s="21"/>
      <c r="D12" s="21"/>
      <c r="E12" s="21"/>
      <c r="F12" s="21"/>
      <c r="G12" s="25"/>
    </row>
    <row r="13" spans="1:7" x14ac:dyDescent="0.2">
      <c r="A13" s="34">
        <v>2990</v>
      </c>
      <c r="B13" s="1" t="s">
        <v>8</v>
      </c>
      <c r="C13" s="21"/>
      <c r="D13" s="21"/>
      <c r="E13" s="21">
        <f>SUM(Detailliste!G40)</f>
        <v>174747.31</v>
      </c>
      <c r="F13" s="21"/>
      <c r="G13" s="25">
        <f>SUM(C13:F13)</f>
        <v>174747.31</v>
      </c>
    </row>
    <row r="14" spans="1:7" ht="25.5" x14ac:dyDescent="0.2">
      <c r="A14" s="42">
        <v>2999</v>
      </c>
      <c r="B14" s="43" t="s">
        <v>28</v>
      </c>
      <c r="C14" s="44">
        <f>Detailliste!C43</f>
        <v>-8670279.6899999995</v>
      </c>
      <c r="D14" s="44"/>
      <c r="E14" s="44"/>
      <c r="F14" s="44">
        <f>SUM(Detailliste!F43)</f>
        <v>-313555.69</v>
      </c>
      <c r="G14" s="45">
        <f>SUM(C14:F14)</f>
        <v>-8983835.379999999</v>
      </c>
    </row>
    <row r="15" spans="1:7" x14ac:dyDescent="0.2">
      <c r="A15" s="1"/>
      <c r="B15" s="1"/>
      <c r="C15" s="21"/>
      <c r="D15" s="21"/>
      <c r="E15" s="21"/>
      <c r="F15" s="21"/>
      <c r="G15" s="25"/>
    </row>
    <row r="16" spans="1:7" ht="8.25" customHeight="1" x14ac:dyDescent="0.2">
      <c r="A16" s="1"/>
      <c r="B16" s="1"/>
      <c r="C16" s="1"/>
      <c r="D16" s="1"/>
      <c r="E16" s="1"/>
      <c r="F16" s="1"/>
      <c r="G16" s="24"/>
    </row>
    <row r="17" spans="1:7" ht="19.5" customHeight="1" x14ac:dyDescent="0.2">
      <c r="A17" s="4" t="s">
        <v>12</v>
      </c>
      <c r="B17" s="5"/>
      <c r="C17" s="22">
        <f>SUM(C7:C15)</f>
        <v>-10709794.299999999</v>
      </c>
      <c r="D17" s="22">
        <f>SUM(D7:D15)</f>
        <v>-84937.85</v>
      </c>
      <c r="E17" s="22">
        <f>SUM(E7:E15)</f>
        <v>174747.31</v>
      </c>
      <c r="F17" s="22">
        <f>SUM(F7:F15)</f>
        <v>-313555.69</v>
      </c>
      <c r="G17" s="26">
        <f>SUM(G7:G15)</f>
        <v>-10933540.529999999</v>
      </c>
    </row>
    <row r="19" spans="1:7" x14ac:dyDescent="0.2">
      <c r="A19" s="32" t="s">
        <v>20</v>
      </c>
      <c r="G19" s="50"/>
    </row>
    <row r="20" spans="1:7" x14ac:dyDescent="0.2">
      <c r="A20" s="32" t="s">
        <v>21</v>
      </c>
    </row>
  </sheetData>
  <sheetProtection formatCells="0" formatColumns="0" formatRows="0" insertColumns="0" insertRows="0" deleteRows="0"/>
  <pageMargins left="0.70866141732283472" right="0.51181102362204722" top="0.78740157480314965" bottom="0.59055118110236227" header="0.31496062992125984" footer="0.31496062992125984"/>
  <pageSetup paperSize="9" orientation="landscape" r:id="rId1"/>
  <headerFooter>
    <oddHeader xml:space="preserve">&amp;LGemeinde Greppen&amp;RAnhang zur Jahresrechnung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WhiteSpace="0" view="pageLayout" zoomScaleNormal="145" workbookViewId="0">
      <selection activeCell="L23" sqref="L23"/>
    </sheetView>
  </sheetViews>
  <sheetFormatPr baseColWidth="10" defaultRowHeight="14.25" x14ac:dyDescent="0.2"/>
  <cols>
    <col min="1" max="1" width="7.375" customWidth="1"/>
    <col min="2" max="2" width="38" customWidth="1"/>
    <col min="3" max="5" width="13.625" customWidth="1"/>
    <col min="6" max="6" width="17.75" customWidth="1"/>
    <col min="7" max="7" width="13.625" customWidth="1"/>
  </cols>
  <sheetData>
    <row r="1" spans="1:7" ht="16.5" x14ac:dyDescent="0.25">
      <c r="A1" s="19" t="s">
        <v>19</v>
      </c>
      <c r="G1" s="27" t="s">
        <v>29</v>
      </c>
    </row>
    <row r="2" spans="1:7" x14ac:dyDescent="0.2">
      <c r="A2" s="31"/>
      <c r="G2" s="27"/>
    </row>
    <row r="4" spans="1:7" ht="41.25" customHeight="1" x14ac:dyDescent="0.2">
      <c r="A4" s="5"/>
      <c r="B4" s="5"/>
      <c r="C4" s="28" t="s">
        <v>24</v>
      </c>
      <c r="D4" s="28" t="s">
        <v>27</v>
      </c>
      <c r="E4" s="28" t="s">
        <v>15</v>
      </c>
      <c r="F4" s="28" t="s">
        <v>26</v>
      </c>
      <c r="G4" s="30" t="s">
        <v>0</v>
      </c>
    </row>
    <row r="5" spans="1:7" ht="19.5" customHeight="1" x14ac:dyDescent="0.2">
      <c r="A5" s="3" t="s">
        <v>13</v>
      </c>
      <c r="B5" s="1"/>
      <c r="C5" s="2"/>
      <c r="D5" s="2"/>
      <c r="E5" s="2"/>
      <c r="F5" s="2"/>
      <c r="G5" s="23"/>
    </row>
    <row r="6" spans="1:7" ht="8.25" customHeight="1" x14ac:dyDescent="0.2">
      <c r="A6" s="1"/>
      <c r="B6" s="1"/>
      <c r="C6" s="1"/>
      <c r="D6" s="1"/>
      <c r="E6" s="1"/>
      <c r="F6" s="1"/>
      <c r="G6" s="24"/>
    </row>
    <row r="7" spans="1:7" x14ac:dyDescent="0.2">
      <c r="A7" s="34">
        <v>290</v>
      </c>
      <c r="B7" s="33" t="s">
        <v>14</v>
      </c>
      <c r="C7" s="21">
        <f>Detailliste!C13</f>
        <v>-1475659.76</v>
      </c>
      <c r="D7" s="21">
        <f>Detailliste!D13</f>
        <v>-86512.75</v>
      </c>
      <c r="E7" s="21"/>
      <c r="F7" s="21"/>
      <c r="G7" s="25">
        <f>SUM(C7:F7)</f>
        <v>-1562172.51</v>
      </c>
    </row>
    <row r="8" spans="1:7" x14ac:dyDescent="0.2">
      <c r="A8" s="40">
        <f>Detailliste!A7</f>
        <v>2900.01</v>
      </c>
      <c r="B8" s="41" t="str">
        <f>Detailliste!B7</f>
        <v>Wasserversorgung</v>
      </c>
      <c r="C8" s="35">
        <f>Detailliste!C7</f>
        <v>-980278.54</v>
      </c>
      <c r="D8" s="35">
        <f>Detailliste!D7</f>
        <v>-91784.8</v>
      </c>
      <c r="E8" s="35"/>
      <c r="F8" s="35"/>
      <c r="G8" s="36">
        <f>Detailliste!G7</f>
        <v>-1072063.3400000001</v>
      </c>
    </row>
    <row r="9" spans="1:7" x14ac:dyDescent="0.2">
      <c r="A9" s="40">
        <f>Detailliste!A8</f>
        <v>2900.02</v>
      </c>
      <c r="B9" s="41" t="str">
        <f>Detailliste!B8</f>
        <v>Abwasserbeseitigung</v>
      </c>
      <c r="C9" s="35">
        <f>Detailliste!C8</f>
        <v>-279542.46999999997</v>
      </c>
      <c r="D9" s="35">
        <f>Detailliste!D8</f>
        <v>-32184.7</v>
      </c>
      <c r="E9" s="35"/>
      <c r="F9" s="35"/>
      <c r="G9" s="36">
        <f>Detailliste!G8</f>
        <v>-311727.17</v>
      </c>
    </row>
    <row r="10" spans="1:7" x14ac:dyDescent="0.2">
      <c r="A10" s="40">
        <f>Detailliste!A9</f>
        <v>2900.03</v>
      </c>
      <c r="B10" s="41" t="str">
        <f>Detailliste!B9</f>
        <v>Feuerwehr der Seegemeinden</v>
      </c>
      <c r="C10" s="35">
        <f>Detailliste!C9</f>
        <v>-128426.1</v>
      </c>
      <c r="D10" s="35">
        <f>Detailliste!D9</f>
        <v>18328.150000000001</v>
      </c>
      <c r="E10" s="35"/>
      <c r="F10" s="35"/>
      <c r="G10" s="36">
        <f>Detailliste!G9</f>
        <v>-110097.95000000001</v>
      </c>
    </row>
    <row r="11" spans="1:7" x14ac:dyDescent="0.2">
      <c r="A11" s="40">
        <f>Detailliste!A10</f>
        <v>2900.04</v>
      </c>
      <c r="B11" s="41" t="str">
        <f>Detailliste!B10</f>
        <v>Abfallbeseitigung</v>
      </c>
      <c r="C11" s="35">
        <f>Detailliste!C10</f>
        <v>-87412.65</v>
      </c>
      <c r="D11" s="35">
        <f>Detailliste!D10</f>
        <v>19128.599999999999</v>
      </c>
      <c r="E11" s="35"/>
      <c r="F11" s="35"/>
      <c r="G11" s="36">
        <f>Detailliste!G10</f>
        <v>-68284.049999999988</v>
      </c>
    </row>
    <row r="12" spans="1:7" x14ac:dyDescent="0.2">
      <c r="A12" s="34">
        <v>291</v>
      </c>
      <c r="B12" s="1" t="s">
        <v>4</v>
      </c>
      <c r="C12" s="21">
        <f>Detailliste!C21</f>
        <v>-145854.85</v>
      </c>
      <c r="D12" s="21">
        <f>Detailliste!D21</f>
        <v>-36425.1</v>
      </c>
      <c r="E12" s="21"/>
      <c r="F12" s="21"/>
      <c r="G12" s="25">
        <f>SUM(C12:F12)</f>
        <v>-182279.95</v>
      </c>
    </row>
    <row r="13" spans="1:7" x14ac:dyDescent="0.2">
      <c r="A13" s="34">
        <v>295</v>
      </c>
      <c r="B13" s="1" t="s">
        <v>6</v>
      </c>
      <c r="C13" s="21">
        <f>Detailliste!C27</f>
        <v>-418000</v>
      </c>
      <c r="D13" s="21">
        <f>Detailliste!D27</f>
        <v>38000</v>
      </c>
      <c r="E13" s="21"/>
      <c r="F13" s="21"/>
      <c r="G13" s="25">
        <f>SUM(C13:F13)</f>
        <v>-380000</v>
      </c>
    </row>
    <row r="14" spans="1:7" x14ac:dyDescent="0.2">
      <c r="A14" s="34">
        <v>296</v>
      </c>
      <c r="B14" s="48" t="s">
        <v>30</v>
      </c>
      <c r="C14" s="21">
        <f>Detailliste!C31</f>
        <v>0</v>
      </c>
      <c r="D14" s="21">
        <f>Detailliste!F31</f>
        <v>0</v>
      </c>
      <c r="E14" s="21"/>
      <c r="F14" s="21"/>
      <c r="G14" s="25">
        <f>SUM(C14:F14)</f>
        <v>0</v>
      </c>
    </row>
    <row r="15" spans="1:7" x14ac:dyDescent="0.2">
      <c r="A15" s="34">
        <v>298</v>
      </c>
      <c r="B15" s="1" t="s">
        <v>16</v>
      </c>
      <c r="C15" s="21">
        <f>Detailliste!C36</f>
        <v>0</v>
      </c>
      <c r="D15" s="21"/>
      <c r="E15" s="21"/>
      <c r="F15" s="21">
        <f>Detailliste!F36</f>
        <v>0</v>
      </c>
      <c r="G15" s="25">
        <f>SUM(C15:F15)</f>
        <v>0</v>
      </c>
    </row>
    <row r="16" spans="1:7" ht="20.25" customHeight="1" x14ac:dyDescent="0.2">
      <c r="A16" s="34">
        <v>299</v>
      </c>
      <c r="B16" s="33" t="s">
        <v>22</v>
      </c>
      <c r="C16" s="21"/>
      <c r="D16" s="21"/>
      <c r="E16" s="21"/>
      <c r="F16" s="21"/>
      <c r="G16" s="25"/>
    </row>
    <row r="17" spans="1:7" x14ac:dyDescent="0.2">
      <c r="A17" s="34">
        <v>2990</v>
      </c>
      <c r="B17" s="1" t="s">
        <v>8</v>
      </c>
      <c r="C17" s="21">
        <f>Detailliste!C40</f>
        <v>0</v>
      </c>
      <c r="D17" s="21"/>
      <c r="E17" s="21">
        <f>Detailliste!E40</f>
        <v>174747</v>
      </c>
      <c r="F17" s="21"/>
      <c r="G17" s="25">
        <f>SUM(C17:F17)</f>
        <v>174747</v>
      </c>
    </row>
    <row r="18" spans="1:7" ht="25.5" x14ac:dyDescent="0.2">
      <c r="A18" s="42">
        <v>2999</v>
      </c>
      <c r="B18" s="43" t="s">
        <v>28</v>
      </c>
      <c r="C18" s="44">
        <f>Detailliste!C43</f>
        <v>-8670279.6899999995</v>
      </c>
      <c r="D18" s="44"/>
      <c r="E18" s="44"/>
      <c r="F18" s="44">
        <f>Detailliste!F43</f>
        <v>-313555.69</v>
      </c>
      <c r="G18" s="45">
        <f>SUM(C18:F18)</f>
        <v>-8983835.379999999</v>
      </c>
    </row>
    <row r="19" spans="1:7" x14ac:dyDescent="0.2">
      <c r="A19" s="1"/>
      <c r="B19" s="1"/>
      <c r="C19" s="21"/>
      <c r="D19" s="21"/>
      <c r="E19" s="21"/>
      <c r="F19" s="21"/>
      <c r="G19" s="25"/>
    </row>
    <row r="20" spans="1:7" ht="8.25" customHeight="1" x14ac:dyDescent="0.2">
      <c r="A20" s="1"/>
      <c r="B20" s="1"/>
      <c r="C20" s="1"/>
      <c r="D20" s="1"/>
      <c r="E20" s="1"/>
      <c r="F20" s="1"/>
      <c r="G20" s="24"/>
    </row>
    <row r="21" spans="1:7" ht="19.5" customHeight="1" x14ac:dyDescent="0.2">
      <c r="A21" s="4" t="s">
        <v>12</v>
      </c>
      <c r="B21" s="5"/>
      <c r="C21" s="22">
        <f>SUM(C7,C12:C18)</f>
        <v>-10709794.299999999</v>
      </c>
      <c r="D21" s="22">
        <f>SUM(D7,D12:D18)</f>
        <v>-84937.85</v>
      </c>
      <c r="E21" s="22">
        <f>SUM(E7,E12:E18)</f>
        <v>174747</v>
      </c>
      <c r="F21" s="22">
        <f>SUM(F7,F12:F18)</f>
        <v>-313555.69</v>
      </c>
      <c r="G21" s="26">
        <f>SUM(G7,G12:G18)</f>
        <v>-10933540.84</v>
      </c>
    </row>
    <row r="23" spans="1:7" x14ac:dyDescent="0.2">
      <c r="A23" s="32" t="s">
        <v>20</v>
      </c>
    </row>
    <row r="24" spans="1:7" x14ac:dyDescent="0.2">
      <c r="A24" s="32" t="s">
        <v>21</v>
      </c>
    </row>
    <row r="30" spans="1:7" x14ac:dyDescent="0.2">
      <c r="G30" s="50"/>
    </row>
  </sheetData>
  <sheetProtection formatCells="0" formatColumns="0" formatRows="0" insertColumns="0" insertRows="0" deleteRows="0"/>
  <pageMargins left="0.70866141732283472" right="0.51181102362204722" top="0.78740157480314965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2" zoomScale="145" zoomScaleNormal="145" workbookViewId="0">
      <selection activeCell="F39" sqref="F39"/>
    </sheetView>
  </sheetViews>
  <sheetFormatPr baseColWidth="10" defaultRowHeight="14.25" x14ac:dyDescent="0.2"/>
  <cols>
    <col min="1" max="1" width="9.375" customWidth="1"/>
    <col min="2" max="2" width="42.125" customWidth="1"/>
    <col min="3" max="4" width="12.75" customWidth="1"/>
    <col min="5" max="5" width="13.25" customWidth="1"/>
    <col min="6" max="6" width="14.875" customWidth="1"/>
    <col min="7" max="9" width="11.625" customWidth="1"/>
  </cols>
  <sheetData>
    <row r="1" spans="1:7" ht="16.5" x14ac:dyDescent="0.25">
      <c r="A1" s="19" t="s">
        <v>18</v>
      </c>
      <c r="G1" s="20"/>
    </row>
    <row r="4" spans="1:7" ht="14.25" customHeight="1" x14ac:dyDescent="0.2">
      <c r="A4" s="65" t="s">
        <v>1</v>
      </c>
      <c r="B4" s="66"/>
      <c r="C4" s="69" t="s">
        <v>25</v>
      </c>
      <c r="D4" s="69" t="s">
        <v>27</v>
      </c>
      <c r="E4" s="69" t="s">
        <v>23</v>
      </c>
      <c r="F4" s="69" t="s">
        <v>26</v>
      </c>
      <c r="G4" s="63" t="s">
        <v>0</v>
      </c>
    </row>
    <row r="5" spans="1:7" ht="31.5" customHeight="1" x14ac:dyDescent="0.2">
      <c r="A5" s="67"/>
      <c r="B5" s="68"/>
      <c r="C5" s="70"/>
      <c r="D5" s="70"/>
      <c r="E5" s="71"/>
      <c r="F5" s="71"/>
      <c r="G5" s="64"/>
    </row>
    <row r="6" spans="1:7" ht="21" customHeight="1" x14ac:dyDescent="0.2">
      <c r="A6" s="16">
        <v>2900</v>
      </c>
      <c r="B6" s="9" t="s">
        <v>2</v>
      </c>
      <c r="C6" s="7"/>
      <c r="D6" s="7"/>
      <c r="E6" s="7"/>
      <c r="F6" s="7"/>
      <c r="G6" s="8"/>
    </row>
    <row r="7" spans="1:7" x14ac:dyDescent="0.2">
      <c r="A7" s="37">
        <v>2900.01</v>
      </c>
      <c r="B7" s="52" t="s">
        <v>39</v>
      </c>
      <c r="C7" s="39">
        <v>-980278.54</v>
      </c>
      <c r="D7" s="39">
        <v>-91784.8</v>
      </c>
      <c r="E7" s="29"/>
      <c r="F7" s="29"/>
      <c r="G7" s="6">
        <f>SUM(C7:F7)</f>
        <v>-1072063.3400000001</v>
      </c>
    </row>
    <row r="8" spans="1:7" x14ac:dyDescent="0.2">
      <c r="A8" s="37">
        <v>2900.02</v>
      </c>
      <c r="B8" s="52" t="s">
        <v>40</v>
      </c>
      <c r="C8" s="39">
        <v>-279542.46999999997</v>
      </c>
      <c r="D8" s="39">
        <v>-32184.7</v>
      </c>
      <c r="E8" s="29"/>
      <c r="F8" s="49"/>
      <c r="G8" s="6">
        <f t="shared" ref="G8:G11" si="0">SUM(C8:F8)</f>
        <v>-311727.17</v>
      </c>
    </row>
    <row r="9" spans="1:7" x14ac:dyDescent="0.2">
      <c r="A9" s="37">
        <v>2900.03</v>
      </c>
      <c r="B9" s="52" t="s">
        <v>41</v>
      </c>
      <c r="C9" s="39">
        <v>-128426.1</v>
      </c>
      <c r="D9" s="39">
        <v>18328.150000000001</v>
      </c>
      <c r="E9" s="29"/>
      <c r="F9" s="29"/>
      <c r="G9" s="6">
        <f t="shared" si="0"/>
        <v>-110097.95000000001</v>
      </c>
    </row>
    <row r="10" spans="1:7" x14ac:dyDescent="0.2">
      <c r="A10" s="37">
        <v>2900.04</v>
      </c>
      <c r="B10" s="52" t="s">
        <v>42</v>
      </c>
      <c r="C10" s="39">
        <v>-87412.65</v>
      </c>
      <c r="D10" s="39">
        <v>19128.599999999999</v>
      </c>
      <c r="E10" s="29"/>
      <c r="F10" s="29"/>
      <c r="G10" s="6">
        <f t="shared" si="0"/>
        <v>-68284.049999999988</v>
      </c>
    </row>
    <row r="11" spans="1:7" x14ac:dyDescent="0.2">
      <c r="A11" s="37"/>
      <c r="B11" s="51"/>
      <c r="C11" s="39"/>
      <c r="D11" s="39"/>
      <c r="E11" s="29"/>
      <c r="F11" s="29"/>
      <c r="G11" s="6">
        <f t="shared" si="0"/>
        <v>0</v>
      </c>
    </row>
    <row r="12" spans="1:7" x14ac:dyDescent="0.2">
      <c r="A12" s="37"/>
      <c r="B12" s="38"/>
      <c r="C12" s="39"/>
      <c r="D12" s="39"/>
      <c r="E12" s="29"/>
      <c r="F12" s="29"/>
      <c r="G12" s="6">
        <f t="shared" ref="G12" si="1">SUM(C12:F12)</f>
        <v>0</v>
      </c>
    </row>
    <row r="13" spans="1:7" x14ac:dyDescent="0.2">
      <c r="A13" s="18">
        <v>2900</v>
      </c>
      <c r="B13" s="13" t="s">
        <v>3</v>
      </c>
      <c r="C13" s="14">
        <f>SUM(C7:C12)</f>
        <v>-1475659.76</v>
      </c>
      <c r="D13" s="14">
        <f>SUM(D7:D12)</f>
        <v>-86512.75</v>
      </c>
      <c r="E13" s="14"/>
      <c r="F13" s="14"/>
      <c r="G13" s="15">
        <f>SUM(G7:G12)</f>
        <v>-1562172.51</v>
      </c>
    </row>
    <row r="14" spans="1:7" ht="21" customHeight="1" x14ac:dyDescent="0.2">
      <c r="A14" s="16">
        <v>2910</v>
      </c>
      <c r="B14" s="9" t="s">
        <v>4</v>
      </c>
      <c r="C14" s="7"/>
      <c r="D14" s="7"/>
      <c r="E14" s="7"/>
      <c r="F14" s="7"/>
      <c r="G14" s="8"/>
    </row>
    <row r="15" spans="1:7" x14ac:dyDescent="0.2">
      <c r="A15" s="37">
        <v>2910</v>
      </c>
      <c r="B15" s="62" t="s">
        <v>44</v>
      </c>
      <c r="C15" s="39">
        <v>-72670</v>
      </c>
      <c r="D15" s="39"/>
      <c r="E15" s="29"/>
      <c r="F15" s="29"/>
      <c r="G15" s="6">
        <f t="shared" ref="G15:G19" si="2">SUM(C15:F15)</f>
        <v>-72670</v>
      </c>
    </row>
    <row r="16" spans="1:7" x14ac:dyDescent="0.2">
      <c r="A16" s="37">
        <v>2910.02</v>
      </c>
      <c r="B16" s="51" t="s">
        <v>32</v>
      </c>
      <c r="C16" s="39">
        <v>-63899.85</v>
      </c>
      <c r="D16" s="39">
        <v>-8075.1</v>
      </c>
      <c r="E16" s="29"/>
      <c r="F16" s="29"/>
      <c r="G16" s="6">
        <f t="shared" si="2"/>
        <v>-71974.95</v>
      </c>
    </row>
    <row r="17" spans="1:7" x14ac:dyDescent="0.2">
      <c r="A17" s="37">
        <v>2910.03</v>
      </c>
      <c r="B17" s="62" t="s">
        <v>43</v>
      </c>
      <c r="C17" s="39"/>
      <c r="D17" s="39">
        <v>-28350</v>
      </c>
      <c r="E17" s="29"/>
      <c r="F17" s="29"/>
      <c r="G17" s="6">
        <f t="shared" si="2"/>
        <v>-28350</v>
      </c>
    </row>
    <row r="18" spans="1:7" x14ac:dyDescent="0.2">
      <c r="A18" s="37">
        <v>2910.1</v>
      </c>
      <c r="B18" s="51" t="s">
        <v>33</v>
      </c>
      <c r="C18" s="39">
        <v>-3885</v>
      </c>
      <c r="D18" s="39"/>
      <c r="E18" s="29"/>
      <c r="F18" s="29"/>
      <c r="G18" s="6">
        <f t="shared" si="2"/>
        <v>-3885</v>
      </c>
    </row>
    <row r="19" spans="1:7" x14ac:dyDescent="0.2">
      <c r="A19" s="37">
        <v>2910.11</v>
      </c>
      <c r="B19" s="51" t="s">
        <v>34</v>
      </c>
      <c r="C19" s="39">
        <v>-5400</v>
      </c>
      <c r="D19" s="39"/>
      <c r="E19" s="29"/>
      <c r="F19" s="29"/>
      <c r="G19" s="6">
        <f t="shared" si="2"/>
        <v>-5400</v>
      </c>
    </row>
    <row r="20" spans="1:7" x14ac:dyDescent="0.2">
      <c r="A20" s="37"/>
      <c r="B20" s="38"/>
      <c r="C20" s="39"/>
      <c r="D20" s="39"/>
      <c r="E20" s="29"/>
      <c r="F20" s="29"/>
      <c r="G20" s="6"/>
    </row>
    <row r="21" spans="1:7" ht="14.25" customHeight="1" x14ac:dyDescent="0.2">
      <c r="A21" s="17">
        <v>2910</v>
      </c>
      <c r="B21" s="12" t="s">
        <v>5</v>
      </c>
      <c r="C21" s="10">
        <f>SUM(C15:C20)</f>
        <v>-145854.85</v>
      </c>
      <c r="D21" s="10">
        <f>SUM(D15:D20)</f>
        <v>-36425.1</v>
      </c>
      <c r="E21" s="10"/>
      <c r="F21" s="10"/>
      <c r="G21" s="11">
        <f>SUM(G15:G20)</f>
        <v>-182279.95</v>
      </c>
    </row>
    <row r="22" spans="1:7" ht="21" customHeight="1" x14ac:dyDescent="0.2">
      <c r="A22" s="16">
        <v>2950</v>
      </c>
      <c r="B22" s="9" t="s">
        <v>6</v>
      </c>
      <c r="C22" s="7"/>
      <c r="D22" s="7"/>
      <c r="E22" s="7"/>
      <c r="F22" s="7"/>
      <c r="G22" s="8"/>
    </row>
    <row r="23" spans="1:7" x14ac:dyDescent="0.2">
      <c r="A23" s="37">
        <v>2950</v>
      </c>
      <c r="B23" s="47" t="s">
        <v>6</v>
      </c>
      <c r="C23" s="39">
        <v>-418000</v>
      </c>
      <c r="D23" s="39">
        <v>38000</v>
      </c>
      <c r="E23" s="29"/>
      <c r="F23" s="29"/>
      <c r="G23" s="6">
        <f>SUM(C23:F23)</f>
        <v>-380000</v>
      </c>
    </row>
    <row r="24" spans="1:7" x14ac:dyDescent="0.2">
      <c r="A24" s="37">
        <v>2950.01</v>
      </c>
      <c r="B24" s="51" t="s">
        <v>35</v>
      </c>
      <c r="C24" s="39"/>
      <c r="D24" s="39"/>
      <c r="E24" s="29"/>
      <c r="F24" s="29"/>
      <c r="G24" s="6">
        <f t="shared" ref="G24" si="3">SUM(C24:F24)</f>
        <v>0</v>
      </c>
    </row>
    <row r="25" spans="1:7" x14ac:dyDescent="0.2">
      <c r="A25" s="37">
        <v>2950.02</v>
      </c>
      <c r="B25" s="51" t="s">
        <v>36</v>
      </c>
      <c r="C25" s="39"/>
      <c r="D25" s="39"/>
      <c r="E25" s="29"/>
      <c r="F25" s="29"/>
      <c r="G25" s="6"/>
    </row>
    <row r="26" spans="1:7" x14ac:dyDescent="0.2">
      <c r="A26" s="37"/>
      <c r="B26" s="38"/>
      <c r="C26" s="39"/>
      <c r="D26" s="39"/>
      <c r="E26" s="29"/>
      <c r="F26" s="29"/>
      <c r="G26" s="6">
        <f>SUM(C26:F26)</f>
        <v>0</v>
      </c>
    </row>
    <row r="27" spans="1:7" ht="14.25" customHeight="1" x14ac:dyDescent="0.2">
      <c r="A27" s="17">
        <v>2950</v>
      </c>
      <c r="B27" s="12" t="s">
        <v>7</v>
      </c>
      <c r="C27" s="10">
        <f>SUM(C23:C26)</f>
        <v>-418000</v>
      </c>
      <c r="D27" s="10">
        <f>SUM(D23:D26)</f>
        <v>38000</v>
      </c>
      <c r="E27" s="10"/>
      <c r="F27" s="10"/>
      <c r="G27" s="11">
        <f>SUM(G23:G26)</f>
        <v>-380000</v>
      </c>
    </row>
    <row r="28" spans="1:7" ht="14.25" customHeight="1" x14ac:dyDescent="0.2">
      <c r="A28" s="16">
        <v>2960</v>
      </c>
      <c r="B28" s="9" t="s">
        <v>30</v>
      </c>
      <c r="C28" s="7"/>
      <c r="D28" s="7"/>
      <c r="E28" s="7"/>
      <c r="F28" s="7"/>
      <c r="G28" s="8"/>
    </row>
    <row r="29" spans="1:7" ht="14.25" customHeight="1" x14ac:dyDescent="0.2">
      <c r="A29" s="37">
        <v>2960</v>
      </c>
      <c r="B29" s="51" t="s">
        <v>37</v>
      </c>
      <c r="C29" s="39"/>
      <c r="D29" s="29"/>
      <c r="E29" s="29"/>
      <c r="F29" s="39"/>
      <c r="G29" s="6">
        <f>SUM(C29:F29)</f>
        <v>0</v>
      </c>
    </row>
    <row r="30" spans="1:7" ht="14.25" customHeight="1" x14ac:dyDescent="0.2">
      <c r="A30" s="37"/>
      <c r="B30" s="38"/>
      <c r="C30" s="39"/>
      <c r="D30" s="29"/>
      <c r="E30" s="29"/>
      <c r="F30" s="39"/>
      <c r="G30" s="6">
        <f>SUM(C30:F30)</f>
        <v>0</v>
      </c>
    </row>
    <row r="31" spans="1:7" ht="14.25" customHeight="1" x14ac:dyDescent="0.2">
      <c r="A31" s="17">
        <v>2980</v>
      </c>
      <c r="B31" s="12" t="s">
        <v>31</v>
      </c>
      <c r="C31" s="10">
        <f>SUM(C29:C30)</f>
        <v>0</v>
      </c>
      <c r="D31" s="10">
        <f>SUM(D29:D30)</f>
        <v>0</v>
      </c>
      <c r="E31" s="10"/>
      <c r="F31" s="10">
        <f>SUM(F29:F30)</f>
        <v>0</v>
      </c>
      <c r="G31" s="11">
        <f>SUM(G29:G30)</f>
        <v>0</v>
      </c>
    </row>
    <row r="32" spans="1:7" ht="14.25" customHeight="1" x14ac:dyDescent="0.2">
      <c r="A32" s="16">
        <v>2980</v>
      </c>
      <c r="B32" s="9" t="s">
        <v>16</v>
      </c>
      <c r="C32" s="7"/>
      <c r="D32" s="7"/>
      <c r="E32" s="7"/>
      <c r="F32" s="7"/>
      <c r="G32" s="8"/>
    </row>
    <row r="33" spans="1:8" ht="14.25" customHeight="1" x14ac:dyDescent="0.2">
      <c r="A33" s="37">
        <v>2980</v>
      </c>
      <c r="B33" s="51" t="s">
        <v>38</v>
      </c>
      <c r="C33" s="39"/>
      <c r="D33" s="29"/>
      <c r="E33" s="29"/>
      <c r="F33" s="39"/>
      <c r="G33" s="6">
        <f>SUM(C33:F33)</f>
        <v>0</v>
      </c>
    </row>
    <row r="34" spans="1:8" ht="14.25" customHeight="1" x14ac:dyDescent="0.2">
      <c r="A34" s="37"/>
      <c r="B34" s="38"/>
      <c r="C34" s="39"/>
      <c r="D34" s="29"/>
      <c r="E34" s="29"/>
      <c r="F34" s="39"/>
      <c r="G34" s="6">
        <f>SUM(C34:F34)</f>
        <v>0</v>
      </c>
    </row>
    <row r="35" spans="1:8" ht="14.25" customHeight="1" x14ac:dyDescent="0.2">
      <c r="A35" s="37"/>
      <c r="B35" s="38"/>
      <c r="C35" s="39"/>
      <c r="D35" s="29"/>
      <c r="E35" s="29"/>
      <c r="F35" s="39"/>
      <c r="G35" s="6">
        <f>SUM(C35:F35)</f>
        <v>0</v>
      </c>
    </row>
    <row r="36" spans="1:8" ht="14.25" customHeight="1" x14ac:dyDescent="0.2">
      <c r="A36" s="17">
        <v>2980</v>
      </c>
      <c r="B36" s="12" t="s">
        <v>17</v>
      </c>
      <c r="C36" s="10">
        <f>SUM(C33:C35)</f>
        <v>0</v>
      </c>
      <c r="D36" s="10"/>
      <c r="E36" s="10"/>
      <c r="F36" s="10">
        <f>SUM(F33:F35)</f>
        <v>0</v>
      </c>
      <c r="G36" s="11">
        <f>SUM(G33:G35)</f>
        <v>0</v>
      </c>
    </row>
    <row r="37" spans="1:8" ht="21" customHeight="1" x14ac:dyDescent="0.2">
      <c r="A37" s="16">
        <v>2990</v>
      </c>
      <c r="B37" s="9" t="s">
        <v>8</v>
      </c>
      <c r="C37" s="7"/>
      <c r="D37" s="7"/>
      <c r="E37" s="7"/>
      <c r="F37" s="7"/>
      <c r="G37" s="8"/>
    </row>
    <row r="38" spans="1:8" x14ac:dyDescent="0.2">
      <c r="A38" s="37">
        <v>2990</v>
      </c>
      <c r="B38" s="38" t="s">
        <v>8</v>
      </c>
      <c r="C38" s="54">
        <v>-313555.69</v>
      </c>
      <c r="D38" s="54"/>
      <c r="E38" s="55">
        <v>174747</v>
      </c>
      <c r="F38" s="55">
        <v>313556</v>
      </c>
      <c r="G38" s="56">
        <f>SUM(C38:F38)</f>
        <v>174747.31</v>
      </c>
      <c r="H38" s="53"/>
    </row>
    <row r="39" spans="1:8" x14ac:dyDescent="0.2">
      <c r="A39" s="37"/>
      <c r="B39" s="38"/>
      <c r="C39" s="54"/>
      <c r="D39" s="54"/>
      <c r="E39" s="55"/>
      <c r="F39" s="55"/>
      <c r="G39" s="56">
        <f>SUM(C39:F39)</f>
        <v>0</v>
      </c>
    </row>
    <row r="40" spans="1:8" ht="14.25" customHeight="1" x14ac:dyDescent="0.2">
      <c r="A40" s="17">
        <v>2990</v>
      </c>
      <c r="B40" s="12" t="s">
        <v>9</v>
      </c>
      <c r="C40" s="57"/>
      <c r="D40" s="57"/>
      <c r="E40" s="57">
        <f>SUM(E38:E39)</f>
        <v>174747</v>
      </c>
      <c r="F40" s="57">
        <f>SUM(F38:F39)</f>
        <v>313556</v>
      </c>
      <c r="G40" s="58">
        <f>SUM(G38:G39)</f>
        <v>174747.31</v>
      </c>
    </row>
    <row r="41" spans="1:8" ht="25.5" x14ac:dyDescent="0.2">
      <c r="A41" s="16">
        <v>2999</v>
      </c>
      <c r="B41" s="46" t="s">
        <v>28</v>
      </c>
      <c r="C41" s="59"/>
      <c r="D41" s="59"/>
      <c r="E41" s="59"/>
      <c r="F41" s="59"/>
      <c r="G41" s="60"/>
    </row>
    <row r="42" spans="1:8" x14ac:dyDescent="0.2">
      <c r="A42" s="37">
        <v>2999</v>
      </c>
      <c r="B42" s="38" t="s">
        <v>10</v>
      </c>
      <c r="C42" s="55">
        <v>-8670279.6899999995</v>
      </c>
      <c r="D42" s="54"/>
      <c r="E42" s="54"/>
      <c r="F42" s="55">
        <v>-313555.69</v>
      </c>
      <c r="G42" s="56">
        <f>SUM(C42+D42+F42)</f>
        <v>-8983835.379999999</v>
      </c>
    </row>
    <row r="43" spans="1:8" ht="14.25" customHeight="1" x14ac:dyDescent="0.2">
      <c r="A43" s="17">
        <v>2999</v>
      </c>
      <c r="B43" s="12" t="s">
        <v>11</v>
      </c>
      <c r="C43" s="57">
        <f>SUM(C42:C42)</f>
        <v>-8670279.6899999995</v>
      </c>
      <c r="D43" s="57"/>
      <c r="E43" s="57">
        <f>SUM(E42:E42)</f>
        <v>0</v>
      </c>
      <c r="F43" s="57">
        <f>SUM(F42:F42)</f>
        <v>-313555.69</v>
      </c>
      <c r="G43" s="58">
        <f>SUM(G42:G42)</f>
        <v>-8983835.379999999</v>
      </c>
    </row>
    <row r="44" spans="1:8" x14ac:dyDescent="0.2">
      <c r="C44" s="61"/>
      <c r="D44" s="61"/>
      <c r="E44" s="61"/>
      <c r="F44" s="61"/>
      <c r="G44" s="61"/>
    </row>
    <row r="45" spans="1:8" x14ac:dyDescent="0.2">
      <c r="C45" s="61"/>
      <c r="D45" s="61"/>
      <c r="E45" s="61"/>
      <c r="F45" s="61"/>
      <c r="G45" s="61"/>
    </row>
    <row r="46" spans="1:8" x14ac:dyDescent="0.2">
      <c r="A46" s="32" t="s">
        <v>20</v>
      </c>
      <c r="G46" s="50"/>
    </row>
    <row r="47" spans="1:8" x14ac:dyDescent="0.2">
      <c r="A47" s="32" t="s">
        <v>21</v>
      </c>
    </row>
  </sheetData>
  <sheetProtection formatCells="0" formatColumns="0" formatRows="0" insertColumns="0" insertRows="0" deleteRows="0"/>
  <mergeCells count="6">
    <mergeCell ref="G4:G5"/>
    <mergeCell ref="A4:B5"/>
    <mergeCell ref="C4:C5"/>
    <mergeCell ref="E4:E5"/>
    <mergeCell ref="F4:F5"/>
    <mergeCell ref="D4:D5"/>
  </mergeCells>
  <pageMargins left="0.51181102362204722" right="0.51181102362204722" top="0.78740157480314965" bottom="0.59055118110236227" header="0.31496062992125984" footer="0.31496062992125984"/>
  <pageSetup paperSize="9" orientation="landscape" r:id="rId1"/>
  <headerFooter>
    <oddHeader xml:space="preserve">&amp;LGemeinde Weggis&amp;RAnhang zur Jahresrechnung 2019
</oddHead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Zusammenzug</vt:lpstr>
      <vt:lpstr>Zusammenzug SF detailliert</vt:lpstr>
      <vt:lpstr>Detailliste</vt:lpstr>
      <vt:lpstr>Detailliste!Drucktitel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Bruehlmann</dc:creator>
  <cp:lastModifiedBy>Bründler Armin</cp:lastModifiedBy>
  <cp:lastPrinted>2020-01-06T10:21:13Z</cp:lastPrinted>
  <dcterms:created xsi:type="dcterms:W3CDTF">2015-08-20T06:53:06Z</dcterms:created>
  <dcterms:modified xsi:type="dcterms:W3CDTF">2022-03-16T14:50:03Z</dcterms:modified>
</cp:coreProperties>
</file>